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020" windowHeight="11580" activeTab="0"/>
  </bookViews>
  <sheets>
    <sheet name="cost worksheet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<sst xmlns="http://schemas.openxmlformats.org/spreadsheetml/2006/main" count="68" uniqueCount="40">
  <si>
    <t>Year 1</t>
  </si>
  <si>
    <t>Year 2</t>
  </si>
  <si>
    <t>Year 3</t>
  </si>
  <si>
    <t>Internet Fixed</t>
  </si>
  <si>
    <t>Mail Fixed</t>
  </si>
  <si>
    <t>Internet per complete</t>
  </si>
  <si>
    <t>Mail per complete</t>
  </si>
  <si>
    <t>Telephone per complete</t>
  </si>
  <si>
    <t>Project Management Fixed</t>
  </si>
  <si>
    <t>Telephone Fixed</t>
  </si>
  <si>
    <t>Vendor Costs</t>
  </si>
  <si>
    <t>Projected Cost</t>
  </si>
  <si>
    <t>TOTAL</t>
  </si>
  <si>
    <t>Vendor 1</t>
  </si>
  <si>
    <t>Vendor 2</t>
  </si>
  <si>
    <t>Total Paid Per Year</t>
  </si>
  <si>
    <t xml:space="preserve">fixed cost must be whole dollars </t>
  </si>
  <si>
    <t>Projected Completes--Quanity</t>
  </si>
  <si>
    <t>per unit cost must be rounded to the nearest 10th of a dollar</t>
  </si>
  <si>
    <t>total cost for any given year cannot exceed $101,342, regardless of actual completes</t>
  </si>
  <si>
    <t>no cost item can go up more than 3% a year</t>
  </si>
  <si>
    <t>Rules for Filling out this Worksheet 1.8 (1)</t>
  </si>
  <si>
    <t>only fill out cells shaded in green</t>
  </si>
  <si>
    <t>Total Projected Cost Incurred</t>
  </si>
  <si>
    <t>Projected Cost 1.8(4) (a)</t>
  </si>
  <si>
    <t>Calculations and RFB reference</t>
  </si>
  <si>
    <t>E11=SUM(E4:E10)  1.8 (4) (b)</t>
  </si>
  <si>
    <t>F11=SUM(F4:F10)   1.8 (4) (c)</t>
  </si>
  <si>
    <t>G11=SUM(G4:G10)  1.8 (4) (d)</t>
  </si>
  <si>
    <t>Three Year Total Projected Cost</t>
  </si>
  <si>
    <t>G13=SUM(E11:G11) 1.8 (4) (e)</t>
  </si>
  <si>
    <t>Projected Completes/Quanity 1.8 (2) (b)</t>
  </si>
  <si>
    <t>Mail survey per complete</t>
  </si>
  <si>
    <t>Telephone interview per complete</t>
  </si>
  <si>
    <t>Internet survey per complete</t>
  </si>
  <si>
    <t>Vendor Cost Inputs 1.8 (3) (b)</t>
  </si>
  <si>
    <t xml:space="preserve">Bidder Signature 1.8 (3) (a): </t>
  </si>
  <si>
    <t>This document can be made available in accessible formats to qualified individuals with disabilities.</t>
  </si>
  <si>
    <t>ATTACHMENT 3 RFB ETF0005</t>
  </si>
  <si>
    <t xml:space="preserve">Vendor guarantees pricing will be calculated and paid as defined in this RFB ETF0005 and accepts that actual cost incurred per year cannot exceed  (cap) $101,342.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</si>
</sst>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44" fontId="1" fillId="0" borderId="0" xfId="17" applyFon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0" borderId="0" xfId="0" applyFont="1" applyAlignment="1">
      <alignment wrapText="1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9" xfId="0" applyFont="1" applyBorder="1" applyAlignment="1">
      <alignment/>
    </xf>
    <xf numFmtId="0" fontId="1" fillId="5" borderId="17" xfId="0" applyFont="1" applyFill="1" applyBorder="1" applyAlignment="1">
      <alignment/>
    </xf>
    <xf numFmtId="0" fontId="0" fillId="5" borderId="18" xfId="0" applyFill="1" applyBorder="1" applyAlignment="1">
      <alignment/>
    </xf>
    <xf numFmtId="0" fontId="1" fillId="5" borderId="19" xfId="0" applyFont="1" applyFill="1" applyBorder="1" applyAlignment="1">
      <alignment horizontal="left" wrapText="1"/>
    </xf>
    <xf numFmtId="0" fontId="1" fillId="5" borderId="20" xfId="0" applyFont="1" applyFill="1" applyBorder="1" applyAlignment="1">
      <alignment horizontal="left" wrapText="1"/>
    </xf>
    <xf numFmtId="0" fontId="1" fillId="5" borderId="21" xfId="0" applyFont="1" applyFill="1" applyBorder="1" applyAlignment="1">
      <alignment horizontal="left" wrapText="1"/>
    </xf>
    <xf numFmtId="0" fontId="1" fillId="5" borderId="12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left" wrapText="1"/>
    </xf>
    <xf numFmtId="0" fontId="1" fillId="5" borderId="14" xfId="0" applyFont="1" applyFill="1" applyBorder="1" applyAlignment="1">
      <alignment horizontal="left" wrapText="1"/>
    </xf>
    <xf numFmtId="0" fontId="1" fillId="5" borderId="15" xfId="0" applyFont="1" applyFill="1" applyBorder="1" applyAlignment="1">
      <alignment horizontal="left" wrapText="1"/>
    </xf>
    <xf numFmtId="0" fontId="1" fillId="5" borderId="16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25</xdr:row>
      <xdr:rowOff>85725</xdr:rowOff>
    </xdr:from>
    <xdr:to>
      <xdr:col>11</xdr:col>
      <xdr:colOff>428625</xdr:colOff>
      <xdr:row>34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324350"/>
          <a:ext cx="5162550" cy="1514475"/>
        </a:xfrm>
        <a:prstGeom prst="rect">
          <a:avLst/>
        </a:prstGeom>
        <a:solidFill>
          <a:srgbClr val="CCFFCC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27.7109375" style="0" customWidth="1"/>
    <col min="6" max="6" width="8.28125" style="0" customWidth="1"/>
    <col min="7" max="7" width="12.7109375" style="0" customWidth="1"/>
  </cols>
  <sheetData>
    <row r="1" spans="1:12" ht="13.5" thickBot="1">
      <c r="A1" s="34" t="s">
        <v>38</v>
      </c>
      <c r="B1" s="33" t="s">
        <v>35</v>
      </c>
      <c r="C1" s="25"/>
      <c r="D1" s="26"/>
      <c r="E1" s="27" t="s">
        <v>24</v>
      </c>
      <c r="F1" s="25"/>
      <c r="G1" s="26"/>
      <c r="I1" s="18" t="s">
        <v>31</v>
      </c>
      <c r="J1" s="16"/>
      <c r="K1" s="17"/>
      <c r="L1" s="17"/>
    </row>
    <row r="2" spans="1:11" ht="13.5" thickBot="1">
      <c r="A2" s="35"/>
      <c r="B2" s="31">
        <v>2006</v>
      </c>
      <c r="C2" s="31">
        <v>2007</v>
      </c>
      <c r="D2" s="31">
        <v>2008</v>
      </c>
      <c r="E2" s="31">
        <v>2006</v>
      </c>
      <c r="F2" s="31">
        <v>2007</v>
      </c>
      <c r="G2" s="31">
        <v>2008</v>
      </c>
      <c r="I2" s="28">
        <v>2006</v>
      </c>
      <c r="J2" s="29">
        <v>2007</v>
      </c>
      <c r="K2" s="30">
        <v>2008</v>
      </c>
    </row>
    <row r="3" spans="1:11" ht="12.75">
      <c r="A3" t="s">
        <v>3</v>
      </c>
      <c r="B3" s="6"/>
      <c r="C3" s="7"/>
      <c r="D3" s="8"/>
      <c r="E3">
        <f>B3*$I$3</f>
        <v>0</v>
      </c>
      <c r="F3">
        <f>C3*$J$3</f>
        <v>0</v>
      </c>
      <c r="G3">
        <f>D3*$K$3</f>
        <v>0</v>
      </c>
      <c r="I3" s="19">
        <v>1</v>
      </c>
      <c r="J3" s="20">
        <v>1</v>
      </c>
      <c r="K3" s="21">
        <v>1</v>
      </c>
    </row>
    <row r="4" spans="1:11" ht="12.75">
      <c r="A4" t="s">
        <v>4</v>
      </c>
      <c r="B4" s="9"/>
      <c r="C4" s="10"/>
      <c r="D4" s="11"/>
      <c r="E4">
        <f>B4*$I$4</f>
        <v>0</v>
      </c>
      <c r="F4">
        <f>C4*$J$4</f>
        <v>0</v>
      </c>
      <c r="G4">
        <f>D4*$K$4</f>
        <v>0</v>
      </c>
      <c r="I4" s="19">
        <v>1</v>
      </c>
      <c r="J4" s="20">
        <v>1</v>
      </c>
      <c r="K4" s="21">
        <v>1</v>
      </c>
    </row>
    <row r="5" spans="1:11" ht="12.75">
      <c r="A5" t="s">
        <v>9</v>
      </c>
      <c r="B5" s="9"/>
      <c r="C5" s="10"/>
      <c r="D5" s="11"/>
      <c r="E5">
        <f>B5*$I$5</f>
        <v>0</v>
      </c>
      <c r="F5">
        <f>C5*$J$5</f>
        <v>0</v>
      </c>
      <c r="G5">
        <f>D5*$K$5</f>
        <v>0</v>
      </c>
      <c r="I5" s="19">
        <v>1</v>
      </c>
      <c r="J5" s="20">
        <v>1</v>
      </c>
      <c r="K5" s="21">
        <v>1</v>
      </c>
    </row>
    <row r="6" spans="1:11" ht="12.75">
      <c r="A6" t="s">
        <v>8</v>
      </c>
      <c r="B6" s="9"/>
      <c r="C6" s="10"/>
      <c r="D6" s="11"/>
      <c r="E6">
        <f>B6*$I$6</f>
        <v>0</v>
      </c>
      <c r="F6">
        <f>C6*$J$6</f>
        <v>0</v>
      </c>
      <c r="G6">
        <f>D6*$K$6</f>
        <v>0</v>
      </c>
      <c r="I6" s="19">
        <v>1</v>
      </c>
      <c r="J6" s="20">
        <v>1</v>
      </c>
      <c r="K6" s="21">
        <v>1</v>
      </c>
    </row>
    <row r="7" spans="1:11" ht="12.75">
      <c r="A7" t="s">
        <v>34</v>
      </c>
      <c r="B7" s="9"/>
      <c r="C7" s="10"/>
      <c r="D7" s="11"/>
      <c r="E7">
        <f>B7*$I$7</f>
        <v>0</v>
      </c>
      <c r="F7">
        <f>C7*$J$7</f>
        <v>0</v>
      </c>
      <c r="G7">
        <f>D7*$K$7</f>
        <v>0</v>
      </c>
      <c r="I7" s="19">
        <f>0.25*I10</f>
        <v>1550</v>
      </c>
      <c r="J7" s="20">
        <f>0.4*J10</f>
        <v>2600</v>
      </c>
      <c r="K7" s="21">
        <f>0.5*K10</f>
        <v>3250</v>
      </c>
    </row>
    <row r="8" spans="1:11" ht="12.75">
      <c r="A8" t="s">
        <v>32</v>
      </c>
      <c r="B8" s="9"/>
      <c r="C8" s="10"/>
      <c r="D8" s="11"/>
      <c r="E8">
        <f>B8*$I$8</f>
        <v>0</v>
      </c>
      <c r="F8">
        <f>C8*$J$8</f>
        <v>0</v>
      </c>
      <c r="G8">
        <f>D8*$K$8</f>
        <v>0</v>
      </c>
      <c r="I8" s="19">
        <f>0.4*I10</f>
        <v>2480</v>
      </c>
      <c r="J8" s="20">
        <f>0.4*J10</f>
        <v>2600</v>
      </c>
      <c r="K8" s="21">
        <f>0.3*K10</f>
        <v>1950</v>
      </c>
    </row>
    <row r="9" spans="1:11" ht="12.75">
      <c r="A9" t="s">
        <v>33</v>
      </c>
      <c r="B9" s="12"/>
      <c r="C9" s="13"/>
      <c r="D9" s="14"/>
      <c r="E9">
        <f>B9*$I$9</f>
        <v>0</v>
      </c>
      <c r="F9">
        <f>C9*$J$9</f>
        <v>0</v>
      </c>
      <c r="G9">
        <f>D9*$K$9</f>
        <v>0</v>
      </c>
      <c r="I9" s="19">
        <f>0.35*I10</f>
        <v>2170</v>
      </c>
      <c r="J9" s="20">
        <f>0.2*J10</f>
        <v>1300</v>
      </c>
      <c r="K9" s="21">
        <f>0.2*K10</f>
        <v>1300</v>
      </c>
    </row>
    <row r="10" spans="1:11" ht="13.5" thickBot="1">
      <c r="A10" t="s">
        <v>23</v>
      </c>
      <c r="E10">
        <f>SUM(E3:E9)</f>
        <v>0</v>
      </c>
      <c r="F10">
        <f>SUM(F3:F9)</f>
        <v>0</v>
      </c>
      <c r="G10">
        <f>SUM(G3:G9)</f>
        <v>0</v>
      </c>
      <c r="I10" s="22">
        <v>6200</v>
      </c>
      <c r="J10" s="23">
        <v>6500</v>
      </c>
      <c r="K10" s="24">
        <v>6500</v>
      </c>
    </row>
    <row r="11" spans="1:7" ht="12.75">
      <c r="A11" t="s">
        <v>15</v>
      </c>
      <c r="E11">
        <f>SUM(E4,E6:E9)+0.8*SUM($E$3,$E$5)</f>
        <v>0</v>
      </c>
      <c r="F11">
        <f>SUM(F3:F9)+0.1*SUM($E$3,$E$5)</f>
        <v>0</v>
      </c>
      <c r="G11">
        <f>SUM(G3:G9)+0.1*SUM($E$3,$E$5)</f>
        <v>0</v>
      </c>
    </row>
    <row r="12" spans="1:7" ht="12.75">
      <c r="A12" t="s">
        <v>29</v>
      </c>
      <c r="G12" s="5">
        <f>SUM(E10:G10)</f>
        <v>0</v>
      </c>
    </row>
    <row r="16" ht="26.25">
      <c r="A16" s="15" t="s">
        <v>21</v>
      </c>
    </row>
    <row r="17" ht="12.75">
      <c r="A17" t="s">
        <v>20</v>
      </c>
    </row>
    <row r="18" ht="12.75">
      <c r="A18" t="s">
        <v>18</v>
      </c>
    </row>
    <row r="19" ht="10.5" customHeight="1">
      <c r="A19" t="s">
        <v>16</v>
      </c>
    </row>
    <row r="20" ht="12.75">
      <c r="A20" t="s">
        <v>19</v>
      </c>
    </row>
    <row r="21" ht="12.75">
      <c r="A21" t="s">
        <v>22</v>
      </c>
    </row>
    <row r="22" ht="13.5" thickBot="1">
      <c r="E22" s="32" t="s">
        <v>36</v>
      </c>
    </row>
    <row r="23" spans="5:11" ht="12.75">
      <c r="E23" s="36" t="s">
        <v>39</v>
      </c>
      <c r="F23" s="37"/>
      <c r="G23" s="37"/>
      <c r="H23" s="37"/>
      <c r="I23" s="37"/>
      <c r="J23" s="37"/>
      <c r="K23" s="38"/>
    </row>
    <row r="24" spans="1:11" ht="12.75" customHeight="1">
      <c r="A24" s="1" t="s">
        <v>25</v>
      </c>
      <c r="E24" s="39"/>
      <c r="F24" s="40"/>
      <c r="G24" s="40"/>
      <c r="H24" s="40"/>
      <c r="I24" s="40"/>
      <c r="J24" s="40"/>
      <c r="K24" s="41"/>
    </row>
    <row r="25" spans="5:11" ht="13.5" thickBot="1">
      <c r="E25" s="42"/>
      <c r="F25" s="43"/>
      <c r="G25" s="43"/>
      <c r="H25" s="43"/>
      <c r="I25" s="43"/>
      <c r="J25" s="43"/>
      <c r="K25" s="44"/>
    </row>
    <row r="26" ht="12.75">
      <c r="A26" t="s">
        <v>26</v>
      </c>
    </row>
    <row r="27" ht="12.75">
      <c r="A27" t="s">
        <v>27</v>
      </c>
    </row>
    <row r="28" ht="12.75">
      <c r="A28" t="s">
        <v>28</v>
      </c>
    </row>
    <row r="29" ht="12.75">
      <c r="A29" t="s">
        <v>30</v>
      </c>
    </row>
    <row r="31" ht="12.75">
      <c r="B31" s="1"/>
    </row>
    <row r="36" ht="12.75">
      <c r="A36" s="1" t="s">
        <v>37</v>
      </c>
    </row>
  </sheetData>
  <mergeCells count="2">
    <mergeCell ref="A1:A2"/>
    <mergeCell ref="E23:K25"/>
  </mergeCells>
  <printOptions gridLines="1"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K10" sqref="K10"/>
    </sheetView>
  </sheetViews>
  <sheetFormatPr defaultColWidth="9.140625" defaultRowHeight="12.75"/>
  <cols>
    <col min="1" max="1" width="24.7109375" style="0" bestFit="1" customWidth="1"/>
    <col min="2" max="2" width="6.57421875" style="0" customWidth="1"/>
    <col min="3" max="4" width="6.57421875" style="0" bestFit="1" customWidth="1"/>
    <col min="7" max="7" width="12.421875" style="0" bestFit="1" customWidth="1"/>
  </cols>
  <sheetData>
    <row r="1" spans="2:9" ht="12.75">
      <c r="B1" t="s">
        <v>10</v>
      </c>
      <c r="E1" t="s">
        <v>11</v>
      </c>
      <c r="I1" t="s">
        <v>17</v>
      </c>
    </row>
    <row r="2" spans="1:11" ht="12.75">
      <c r="A2" s="1" t="s">
        <v>13</v>
      </c>
      <c r="B2" t="s">
        <v>0</v>
      </c>
      <c r="C2" t="s">
        <v>1</v>
      </c>
      <c r="D2" t="s">
        <v>2</v>
      </c>
      <c r="E2" t="s">
        <v>0</v>
      </c>
      <c r="F2" t="s">
        <v>1</v>
      </c>
      <c r="G2" t="s">
        <v>2</v>
      </c>
      <c r="I2" t="s">
        <v>0</v>
      </c>
      <c r="J2" t="s">
        <v>1</v>
      </c>
      <c r="K2" t="s">
        <v>2</v>
      </c>
    </row>
    <row r="3" spans="1:11" ht="12.75">
      <c r="A3" t="s">
        <v>3</v>
      </c>
      <c r="B3" s="3">
        <v>3000</v>
      </c>
      <c r="C3" s="3">
        <v>1000</v>
      </c>
      <c r="D3" s="3">
        <v>2500</v>
      </c>
      <c r="E3">
        <f>B3*$I$3</f>
        <v>3000</v>
      </c>
      <c r="F3">
        <f>C3*$J$3</f>
        <v>1000</v>
      </c>
      <c r="G3">
        <f>D3*$K$3</f>
        <v>2500</v>
      </c>
      <c r="I3">
        <v>1</v>
      </c>
      <c r="J3">
        <v>1</v>
      </c>
      <c r="K3">
        <v>1</v>
      </c>
    </row>
    <row r="4" spans="1:11" ht="12.75">
      <c r="A4" t="s">
        <v>4</v>
      </c>
      <c r="B4" s="3">
        <v>3000</v>
      </c>
      <c r="C4" s="3">
        <v>3000</v>
      </c>
      <c r="D4" s="3">
        <v>3000</v>
      </c>
      <c r="E4">
        <f>B4*$I$4</f>
        <v>3000</v>
      </c>
      <c r="F4">
        <f>C4*$J$4</f>
        <v>3000</v>
      </c>
      <c r="G4">
        <f>D4*$K$4</f>
        <v>3000</v>
      </c>
      <c r="I4">
        <v>1</v>
      </c>
      <c r="J4">
        <v>1</v>
      </c>
      <c r="K4">
        <v>1</v>
      </c>
    </row>
    <row r="5" spans="1:11" ht="12.75">
      <c r="A5" t="s">
        <v>9</v>
      </c>
      <c r="B5" s="3">
        <v>8000</v>
      </c>
      <c r="C5" s="3">
        <v>5000</v>
      </c>
      <c r="D5" s="3">
        <v>4000</v>
      </c>
      <c r="E5">
        <f>B5*$I$5</f>
        <v>8000</v>
      </c>
      <c r="F5">
        <f>C5*$J$5</f>
        <v>5000</v>
      </c>
      <c r="G5">
        <f>D5*$K$5</f>
        <v>4000</v>
      </c>
      <c r="I5">
        <v>1</v>
      </c>
      <c r="J5">
        <v>1</v>
      </c>
      <c r="K5">
        <v>1</v>
      </c>
    </row>
    <row r="6" spans="1:11" ht="12.75">
      <c r="A6" t="s">
        <v>8</v>
      </c>
      <c r="B6" s="3">
        <v>25000</v>
      </c>
      <c r="C6" s="3">
        <v>26000</v>
      </c>
      <c r="D6" s="3">
        <v>26000</v>
      </c>
      <c r="E6">
        <f>B6*$I$6</f>
        <v>25000</v>
      </c>
      <c r="F6">
        <f>C6*$J$6</f>
        <v>26000</v>
      </c>
      <c r="G6">
        <f>D6*$K$6</f>
        <v>26000</v>
      </c>
      <c r="I6">
        <v>1</v>
      </c>
      <c r="J6">
        <v>1</v>
      </c>
      <c r="K6">
        <v>1</v>
      </c>
    </row>
    <row r="7" spans="1:11" ht="12.75">
      <c r="A7" t="s">
        <v>5</v>
      </c>
      <c r="B7" s="4">
        <v>2</v>
      </c>
      <c r="C7" s="4">
        <v>2</v>
      </c>
      <c r="D7" s="4">
        <v>2</v>
      </c>
      <c r="E7">
        <f>B7*$I$7</f>
        <v>3100</v>
      </c>
      <c r="F7">
        <f>C7*$J$7</f>
        <v>5200</v>
      </c>
      <c r="G7">
        <f>D7*$K$7</f>
        <v>6500</v>
      </c>
      <c r="I7">
        <f>0.25*I10</f>
        <v>1550</v>
      </c>
      <c r="J7">
        <f>0.4*J10</f>
        <v>2600</v>
      </c>
      <c r="K7">
        <f>0.5*K10</f>
        <v>3250</v>
      </c>
    </row>
    <row r="8" spans="1:11" ht="12.75">
      <c r="A8" t="s">
        <v>6</v>
      </c>
      <c r="B8" s="4">
        <v>4</v>
      </c>
      <c r="C8" s="4">
        <v>5</v>
      </c>
      <c r="D8" s="4">
        <v>6</v>
      </c>
      <c r="E8">
        <f>B8*$I$8</f>
        <v>9920</v>
      </c>
      <c r="F8">
        <f>C8*$J$8</f>
        <v>13000</v>
      </c>
      <c r="G8">
        <f>D8*$K$8</f>
        <v>11700</v>
      </c>
      <c r="I8">
        <f>0.4*I10</f>
        <v>2480</v>
      </c>
      <c r="J8">
        <f>0.4*J10</f>
        <v>2600</v>
      </c>
      <c r="K8">
        <f>0.3*K10</f>
        <v>1950</v>
      </c>
    </row>
    <row r="9" spans="1:11" ht="12.75">
      <c r="A9" t="s">
        <v>7</v>
      </c>
      <c r="B9" s="4">
        <v>10</v>
      </c>
      <c r="C9" s="4">
        <v>10.5</v>
      </c>
      <c r="D9" s="4">
        <v>11</v>
      </c>
      <c r="E9">
        <f>B9*$I$9</f>
        <v>21700</v>
      </c>
      <c r="F9">
        <f>C9*$J$9</f>
        <v>13650</v>
      </c>
      <c r="G9">
        <f>D9*$K$9</f>
        <v>14300</v>
      </c>
      <c r="I9">
        <f>0.35*I10</f>
        <v>2170</v>
      </c>
      <c r="J9">
        <f>0.2*J10</f>
        <v>1300</v>
      </c>
      <c r="K9">
        <f>0.2*K10</f>
        <v>1300</v>
      </c>
    </row>
    <row r="10" spans="1:11" ht="12.75">
      <c r="A10" t="s">
        <v>23</v>
      </c>
      <c r="E10">
        <f>SUM(E3:E9)</f>
        <v>73720</v>
      </c>
      <c r="F10">
        <f>SUM(F3:F9)</f>
        <v>66850</v>
      </c>
      <c r="G10">
        <f>SUM(G3:G9)</f>
        <v>68000</v>
      </c>
      <c r="I10">
        <v>6200</v>
      </c>
      <c r="J10">
        <v>6500</v>
      </c>
      <c r="K10">
        <v>6500</v>
      </c>
    </row>
    <row r="11" spans="1:7" ht="12.75">
      <c r="A11" t="s">
        <v>15</v>
      </c>
      <c r="E11">
        <f>SUM(E4,E6:E9)+0.8*SUM($E$3,$E$5)</f>
        <v>71520</v>
      </c>
      <c r="F11">
        <f>SUM(F3:F9)+0.1*SUM($E$3,$E$5)</f>
        <v>67950</v>
      </c>
      <c r="G11">
        <f>SUM(G3:G9)+0.1*SUM($E$3,$E$5)</f>
        <v>69100</v>
      </c>
    </row>
    <row r="12" spans="1:7" ht="12.75">
      <c r="A12" t="s">
        <v>12</v>
      </c>
      <c r="G12" s="5">
        <f>SUM(E10:G10)</f>
        <v>208570</v>
      </c>
    </row>
    <row r="13" ht="12.75">
      <c r="G13" s="2"/>
    </row>
    <row r="15" spans="1:7" ht="12.75">
      <c r="A15" s="1" t="s">
        <v>14</v>
      </c>
      <c r="B15" t="s">
        <v>0</v>
      </c>
      <c r="C15" t="s">
        <v>1</v>
      </c>
      <c r="D15" t="s">
        <v>2</v>
      </c>
      <c r="E15" t="s">
        <v>0</v>
      </c>
      <c r="F15" t="s">
        <v>1</v>
      </c>
      <c r="G15" t="s">
        <v>2</v>
      </c>
    </row>
    <row r="16" spans="1:7" ht="12.75">
      <c r="A16" t="s">
        <v>3</v>
      </c>
      <c r="B16" s="3">
        <v>10000</v>
      </c>
      <c r="C16" s="3">
        <v>5000</v>
      </c>
      <c r="D16" s="3">
        <v>3000</v>
      </c>
      <c r="E16">
        <f>B16*$I$3</f>
        <v>10000</v>
      </c>
      <c r="F16">
        <f>C16*$J$3</f>
        <v>5000</v>
      </c>
      <c r="G16">
        <f>D16*$K$3</f>
        <v>3000</v>
      </c>
    </row>
    <row r="17" spans="1:7" ht="12.75">
      <c r="A17" t="s">
        <v>4</v>
      </c>
      <c r="B17" s="3">
        <v>10000</v>
      </c>
      <c r="C17" s="3">
        <v>8000</v>
      </c>
      <c r="D17" s="3">
        <v>8000</v>
      </c>
      <c r="E17">
        <f>B17*$I$4</f>
        <v>10000</v>
      </c>
      <c r="F17">
        <f>C17*$J$4</f>
        <v>8000</v>
      </c>
      <c r="G17">
        <f>D17*$K$4</f>
        <v>8000</v>
      </c>
    </row>
    <row r="18" spans="1:7" ht="12.75">
      <c r="A18" t="s">
        <v>9</v>
      </c>
      <c r="B18" s="3">
        <v>10000</v>
      </c>
      <c r="C18" s="3">
        <v>5000</v>
      </c>
      <c r="D18" s="3">
        <v>5100</v>
      </c>
      <c r="E18">
        <f>B18*$I$5</f>
        <v>10000</v>
      </c>
      <c r="F18">
        <f>C18*$J$5</f>
        <v>5000</v>
      </c>
      <c r="G18">
        <f>D18*$K$5</f>
        <v>5100</v>
      </c>
    </row>
    <row r="19" spans="1:7" ht="12.75">
      <c r="A19" t="s">
        <v>8</v>
      </c>
      <c r="B19" s="3">
        <v>19000</v>
      </c>
      <c r="C19" s="3">
        <v>20000</v>
      </c>
      <c r="D19" s="3">
        <v>21000</v>
      </c>
      <c r="E19">
        <f>B19*$I$6</f>
        <v>19000</v>
      </c>
      <c r="F19">
        <f>C19*$J$6</f>
        <v>20000</v>
      </c>
      <c r="G19">
        <f>D19*$K$6</f>
        <v>21000</v>
      </c>
    </row>
    <row r="20" spans="1:7" ht="12.75">
      <c r="A20" t="s">
        <v>5</v>
      </c>
      <c r="B20" s="4">
        <v>3.1</v>
      </c>
      <c r="C20" s="4">
        <v>3.2</v>
      </c>
      <c r="D20" s="4">
        <v>3.3</v>
      </c>
      <c r="E20">
        <f>B20*$I$7</f>
        <v>4805</v>
      </c>
      <c r="F20">
        <f>C20*$J$7</f>
        <v>8320</v>
      </c>
      <c r="G20">
        <f>D20*$K$7</f>
        <v>10725</v>
      </c>
    </row>
    <row r="21" spans="1:7" ht="12.75">
      <c r="A21" t="s">
        <v>6</v>
      </c>
      <c r="B21" s="4">
        <v>4</v>
      </c>
      <c r="C21" s="4">
        <v>4</v>
      </c>
      <c r="D21" s="4">
        <v>4</v>
      </c>
      <c r="E21">
        <f>B21*$I$8</f>
        <v>9920</v>
      </c>
      <c r="F21">
        <f>C21*$J$8</f>
        <v>10400</v>
      </c>
      <c r="G21">
        <f>D21*$K$8</f>
        <v>7800</v>
      </c>
    </row>
    <row r="22" spans="1:7" ht="12.75">
      <c r="A22" t="s">
        <v>7</v>
      </c>
      <c r="B22" s="4">
        <v>8</v>
      </c>
      <c r="C22" s="4">
        <v>8</v>
      </c>
      <c r="D22" s="4">
        <v>8</v>
      </c>
      <c r="E22">
        <f>B22*$I$9</f>
        <v>17360</v>
      </c>
      <c r="F22">
        <f>C22*$J$9</f>
        <v>10400</v>
      </c>
      <c r="G22">
        <f>D22*$K$9</f>
        <v>10400</v>
      </c>
    </row>
    <row r="23" spans="1:7" ht="12.75">
      <c r="A23" t="s">
        <v>23</v>
      </c>
      <c r="E23">
        <f>SUM(E16:E22)</f>
        <v>81085</v>
      </c>
      <c r="F23">
        <f>SUM(F16:F22)</f>
        <v>67120</v>
      </c>
      <c r="G23">
        <f>SUM(G16:G22)</f>
        <v>66025</v>
      </c>
    </row>
    <row r="24" spans="1:7" ht="12.75">
      <c r="A24" t="s">
        <v>15</v>
      </c>
      <c r="E24">
        <f>SUM(E19:E22)+0.8*SUM(E16:E18)</f>
        <v>75085</v>
      </c>
      <c r="F24">
        <f>SUM(F16:F22)+0.1*SUM(B16:B18)</f>
        <v>70120</v>
      </c>
      <c r="G24">
        <f>SUM(G16:G22)+0.1*SUM(B16:B18)</f>
        <v>69025</v>
      </c>
    </row>
    <row r="25" spans="1:7" ht="12.75">
      <c r="A25" t="s">
        <v>12</v>
      </c>
      <c r="G25" s="5">
        <f>SUM(E23:G23)</f>
        <v>214230</v>
      </c>
    </row>
    <row r="37" ht="12.75">
      <c r="B37" s="1"/>
    </row>
  </sheetData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Sonya Sidky</dc:creator>
  <cp:keywords/>
  <dc:description/>
  <cp:lastModifiedBy>Sonya Sidky</cp:lastModifiedBy>
  <cp:lastPrinted>2005-11-18T19:52:49Z</cp:lastPrinted>
  <dcterms:created xsi:type="dcterms:W3CDTF">2005-10-31T16:39:58Z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